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24\1 výzva\"/>
    </mc:Choice>
  </mc:AlternateContent>
  <xr:revisionPtr revIDLastSave="0" documentId="13_ncr:1_{13DEC671-97F4-4F59-A7B6-7904985652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P8" i="1"/>
  <c r="T8" i="1" l="1"/>
  <c r="P7" i="1" l="1"/>
  <c r="Q11" i="1" l="1"/>
  <c r="T7" i="1"/>
  <c r="S7" i="1" l="1"/>
  <c r="R11" i="1" s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<sst xmlns="http://schemas.openxmlformats.org/spreadsheetml/2006/main" count="44" uniqueCount="42">
  <si>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</si>
  <si>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</si>
  <si>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</si>
  <si>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</si>
  <si>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</si>
  <si>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</si>
  <si>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</si>
  <si>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</si>
  <si>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</si>
  <si>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</si>
  <si>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</si>
  <si>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</si>
  <si>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</si>
  <si>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</si>
  <si>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</si>
  <si>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</si>
  <si>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</si>
  <si>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</si>
  <si>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</si>
  <si>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</si>
  <si>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</si>
  <si>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</si>
  <si>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</si>
  <si>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</si>
  <si>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</si>
  <si>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</si>
  <si>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</si>
  <si>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</si>
  <si>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</si>
  <si>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</si>
  <si>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</si>
  <si>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</si>
  <si>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</si>
  <si>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>Ing. Jiří Basl, Ph.D.,
Tel.: 37763 4249,
603 216 039</t>
  </si>
  <si>
    <t>Univerzitní 26,
301 00 Plzeň,
Fakulta elektrotechnická - Katedra elektroniky a informačních technologií,
místnost EK 502</t>
  </si>
  <si>
    <t xml:space="preserve">Příloha č. 2 Kupní smlouvy - technická specifikace
Výpočetní technika (III.) 024 - 2023 </t>
  </si>
  <si>
    <t>Společná faktura</t>
  </si>
  <si>
    <t>Záruka na zboží min. 36 měsíců, servis NBD on site.</t>
  </si>
  <si>
    <t>PC sestava včetně klávesnice a myši</t>
  </si>
  <si>
    <t>Konvertibilní notebook - tablet včetně stylusu</t>
  </si>
  <si>
    <r>
      <t>Pracovní stanice typu PC. 
Výkon procesoru v Passmark CPU více</t>
    </r>
    <r>
      <rPr>
        <sz val="11"/>
        <rFont val="Calibri"/>
        <family val="2"/>
        <charset val="238"/>
        <scheme val="minor"/>
      </rPr>
      <t xml:space="preserve"> než 63 400</t>
    </r>
    <r>
      <rPr>
        <sz val="11"/>
        <color theme="1"/>
        <rFont val="Calibri"/>
        <family val="2"/>
        <charset val="238"/>
        <scheme val="minor"/>
      </rPr>
      <t xml:space="preserve"> bodů</t>
    </r>
    <r>
      <rPr>
        <sz val="11"/>
        <rFont val="Calibri"/>
        <family val="2"/>
        <charset val="238"/>
        <scheme val="minor"/>
      </rPr>
      <t>,  min. 16 jader / min. 32 vláken.</t>
    </r>
    <r>
      <rPr>
        <sz val="11"/>
        <color theme="1"/>
        <rFont val="Calibri"/>
        <family val="2"/>
        <charset val="238"/>
        <scheme val="minor"/>
      </rPr>
      <t xml:space="preserve">
Operační paměť min. 64 GB DDR5 min. 5200MHz. 
Grafická karta s pamětí min. 4GB a výkonem G3D m</t>
    </r>
    <r>
      <rPr>
        <sz val="11"/>
        <rFont val="Calibri"/>
        <family val="2"/>
        <charset val="238"/>
        <scheme val="minor"/>
      </rPr>
      <t>in. 7 400</t>
    </r>
    <r>
      <rPr>
        <sz val="11"/>
        <color theme="1"/>
        <rFont val="Calibri"/>
        <family val="2"/>
        <charset val="238"/>
        <scheme val="minor"/>
      </rPr>
      <t>, výstupy min. 2x Display port. 
SSD min. 1TB M.2 PCIe, HDD min. 2TB 7200 rpm min. 256MB cache. 
Skříň formátu Tower, možnost rozšíření přídavnými HDD a kartami PCI-E. 
Možnost výstupu min. dva monitory, síť RJ45.
Min. 4x USB vzadu z čehož alespoň 2x USB 3.2 Gen2. 
Vepředu alespoň  2x USB 3.2. Audio I/O.  
Operační systém Windows 10 nebo vyšší (stačí verze Home) - OS Windows požadujeme z důvodu kompatibility s interními aplikacemi ZČU (Stag, Magion,...).
Klávesnice CZ a optická myš součástí dodávky.   
Záruka min. 36 měsíců, servis NBD on site.</t>
    </r>
  </si>
  <si>
    <r>
      <t>Konvertibilní notebook - tablet. 
Výkon procesoru v Passmark CPU více n</t>
    </r>
    <r>
      <rPr>
        <sz val="11"/>
        <rFont val="Calibri"/>
        <family val="2"/>
        <charset val="238"/>
        <scheme val="minor"/>
      </rPr>
      <t>ež 20 500</t>
    </r>
    <r>
      <rPr>
        <sz val="11"/>
        <color theme="1"/>
        <rFont val="Calibri"/>
        <family val="2"/>
        <charset val="238"/>
        <scheme val="minor"/>
      </rPr>
      <t>, minimálně 8 jader. 
Operační paměť min. 16GB LPDDR5 min. 6400MHz.
Displej o úhlopříčce 14'', poměr stran 16:10,</t>
    </r>
    <r>
      <rPr>
        <sz val="11"/>
        <rFont val="Calibri"/>
        <family val="2"/>
        <charset val="238"/>
        <scheme val="minor"/>
      </rPr>
      <t xml:space="preserve"> min. 3.5K OLED (2880x1800</t>
    </r>
    <r>
      <rPr>
        <sz val="11"/>
        <color theme="1"/>
        <rFont val="Calibri"/>
        <family val="2"/>
        <charset val="238"/>
        <scheme val="minor"/>
      </rPr>
      <t>) min. 90Hz, dotykový, min. 400 nitů.  
Grafická karta integrovaná.
SSD disk M.2 min. 1TB PCIe NVMe. 
Obsahuje integrovaný bezdrátový adaptér WiFi 802.11ax a BT v5.1.  
Datové rozhraní: Thunderbolt 4, USB3.2, Audio. 
CZ podsvícená klávesnice. 
Kovové šasi, nejlépe modrá barva (barva není podmínkou). 
Podpora prostřednictvím internetu umožňuje stahování ovladačů a manuálu z internetu adresně pro konkrétní zadaný typ (sériové číslo) zařízení.  
Operační systém Windows 10 nebo Windows 11, stačí ve verzi Home - OS Windows požadujeme z důvodu kompatibility s interními aplikacemi ZČU (Stag, Magion,...).
Webkamera min. HD 1080px. 
Hmotnost max. 1,5 kg, tloušťka max. 18 mm. 
Baterie min. 71 Wh. 
Součástí balení stylus.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</si>
</sst>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0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14" fillId="6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2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0" fontId="25" fillId="4" borderId="14" xfId="0" applyFont="1" applyFill="1" applyBorder="1" applyAlignment="1" applyProtection="1">
      <alignment horizontal="center" vertical="center" wrapTex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75" zoomScaleNormal="75" workbookViewId="0">
      <selection activeCell="F2" sqref="F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21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8.28515625" hidden="1" customWidth="1"/>
    <col min="12" max="12" width="32.5703125" customWidth="1"/>
    <col min="13" max="13" width="23.5703125" customWidth="1"/>
    <col min="14" max="14" width="39.57031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70" t="s">
        <v>35</v>
      </c>
      <c r="C1" s="71"/>
      <c r="D1" s="71"/>
      <c r="E1"/>
      <c r="G1" s="41"/>
      <c r="V1"/>
    </row>
    <row r="2" spans="1:22" ht="19.5" customHeight="1" x14ac:dyDescent="0.25">
      <c r="C2"/>
      <c r="D2" s="9"/>
      <c r="E2" s="10"/>
      <c r="G2" s="74"/>
      <c r="H2" s="75"/>
      <c r="I2" s="75"/>
      <c r="J2" s="75"/>
      <c r="K2" s="75"/>
      <c r="L2" s="75"/>
      <c r="M2" s="75"/>
      <c r="N2" s="7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5"/>
      <c r="E3" s="65"/>
      <c r="F3" s="65"/>
      <c r="G3" s="75"/>
      <c r="H3" s="75"/>
      <c r="I3" s="75"/>
      <c r="J3" s="75"/>
      <c r="K3" s="75"/>
      <c r="L3" s="75"/>
      <c r="M3" s="75"/>
      <c r="N3" s="7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2" t="s">
        <v>2</v>
      </c>
      <c r="H5" s="7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32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64" t="s">
        <v>7</v>
      </c>
      <c r="T6" s="64" t="s">
        <v>8</v>
      </c>
      <c r="U6" s="34" t="s">
        <v>22</v>
      </c>
      <c r="V6" s="34" t="s">
        <v>23</v>
      </c>
    </row>
    <row r="7" spans="1:22" ht="234" customHeight="1" thickTop="1" x14ac:dyDescent="0.25">
      <c r="A7" s="20"/>
      <c r="B7" s="52">
        <v>1</v>
      </c>
      <c r="C7" s="53" t="s">
        <v>38</v>
      </c>
      <c r="D7" s="54">
        <v>2</v>
      </c>
      <c r="E7" s="55" t="s">
        <v>30</v>
      </c>
      <c r="F7" s="66" t="s">
        <v>40</v>
      </c>
      <c r="G7" s="95"/>
      <c r="H7" s="96"/>
      <c r="I7" s="78" t="s">
        <v>36</v>
      </c>
      <c r="J7" s="80" t="s">
        <v>31</v>
      </c>
      <c r="K7" s="82"/>
      <c r="L7" s="56" t="s">
        <v>37</v>
      </c>
      <c r="M7" s="84" t="s">
        <v>33</v>
      </c>
      <c r="N7" s="76" t="s">
        <v>34</v>
      </c>
      <c r="O7" s="57">
        <v>30</v>
      </c>
      <c r="P7" s="58">
        <f>D7*Q7</f>
        <v>79968</v>
      </c>
      <c r="Q7" s="59">
        <v>39984</v>
      </c>
      <c r="R7" s="99"/>
      <c r="S7" s="60">
        <f>D7*R7</f>
        <v>0</v>
      </c>
      <c r="T7" s="61" t="str">
        <f>IF(ISNUMBER(R7), IF(R7&gt;Q7,"NEVYHOVUJE","VYHOVUJE")," ")</f>
        <v xml:space="preserve"> </v>
      </c>
      <c r="U7" s="68"/>
      <c r="V7" s="62" t="s">
        <v>11</v>
      </c>
    </row>
    <row r="8" spans="1:22" ht="327" customHeight="1" thickBot="1" x14ac:dyDescent="0.3">
      <c r="A8" s="20"/>
      <c r="B8" s="42">
        <v>2</v>
      </c>
      <c r="C8" s="43" t="s">
        <v>39</v>
      </c>
      <c r="D8" s="44">
        <v>1</v>
      </c>
      <c r="E8" s="45" t="s">
        <v>30</v>
      </c>
      <c r="F8" s="67" t="s">
        <v>41</v>
      </c>
      <c r="G8" s="97"/>
      <c r="H8" s="98"/>
      <c r="I8" s="79"/>
      <c r="J8" s="81"/>
      <c r="K8" s="83"/>
      <c r="L8" s="50"/>
      <c r="M8" s="85"/>
      <c r="N8" s="77"/>
      <c r="O8" s="63">
        <v>30</v>
      </c>
      <c r="P8" s="46">
        <f>D8*Q8</f>
        <v>27450</v>
      </c>
      <c r="Q8" s="47">
        <v>27450</v>
      </c>
      <c r="R8" s="100"/>
      <c r="S8" s="48">
        <f>D8*R8</f>
        <v>0</v>
      </c>
      <c r="T8" s="49" t="str">
        <f>IF(ISNUMBER(R8), IF(R8&gt;Q8,"NEVYHOVUJE","VYHOVUJE")," ")</f>
        <v xml:space="preserve"> </v>
      </c>
      <c r="U8" s="69"/>
      <c r="V8" s="51" t="s">
        <v>12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3" t="s">
        <v>28</v>
      </c>
      <c r="C10" s="93"/>
      <c r="D10" s="93"/>
      <c r="E10" s="93"/>
      <c r="F10" s="93"/>
      <c r="G10" s="93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90" t="s">
        <v>10</v>
      </c>
      <c r="S10" s="91"/>
      <c r="T10" s="92"/>
      <c r="U10" s="24"/>
      <c r="V10" s="25"/>
    </row>
    <row r="11" spans="1:22" ht="50.45" customHeight="1" thickTop="1" thickBot="1" x14ac:dyDescent="0.3">
      <c r="B11" s="94" t="s">
        <v>26</v>
      </c>
      <c r="C11" s="94"/>
      <c r="D11" s="94"/>
      <c r="E11" s="94"/>
      <c r="F11" s="94"/>
      <c r="G11" s="94"/>
      <c r="H11" s="94"/>
      <c r="I11" s="26"/>
      <c r="L11" s="9"/>
      <c r="M11" s="9"/>
      <c r="N11" s="9"/>
      <c r="O11" s="27"/>
      <c r="P11" s="27"/>
      <c r="Q11" s="28">
        <f>SUM(P7:P8)</f>
        <v>107418</v>
      </c>
      <c r="R11" s="87">
        <f>SUM(S7:S8)</f>
        <v>0</v>
      </c>
      <c r="S11" s="88"/>
      <c r="T11" s="89"/>
    </row>
    <row r="12" spans="1:22" ht="15.75" thickTop="1" x14ac:dyDescent="0.25">
      <c r="B12" s="86" t="s">
        <v>27</v>
      </c>
      <c r="C12" s="86"/>
      <c r="D12" s="86"/>
      <c r="E12" s="86"/>
      <c r="F12" s="86"/>
      <c r="G12" s="86"/>
      <c r="H12" s="65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5"/>
      <c r="H13" s="65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5"/>
      <c r="H14" s="65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5"/>
      <c r="H15" s="65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5"/>
      <c r="H16" s="65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5"/>
      <c r="H97" s="65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8UB+hdeH0JkjZOorK/lbMUAKQCoWJ2d6435hN//MljRbVCq5RRiSfQJfFM0I7cz9pgBUtzeLtfa9c9DYxgjacw==" saltValue="j1MAsan30LLhy50cAjSQLA==" spinCount="100000" sheet="1" objects="1" scenarios="1"/>
  <mergeCells count="14">
    <mergeCell ref="B12:G12"/>
    <mergeCell ref="R11:T11"/>
    <mergeCell ref="R10:T10"/>
    <mergeCell ref="B10:G10"/>
    <mergeCell ref="B11:H11"/>
    <mergeCell ref="U7:U8"/>
    <mergeCell ref="B1:D1"/>
    <mergeCell ref="G5:H5"/>
    <mergeCell ref="G2:N3"/>
    <mergeCell ref="N7:N8"/>
    <mergeCell ref="I7:I8"/>
    <mergeCell ref="J7:J8"/>
    <mergeCell ref="K7:K8"/>
    <mergeCell ref="M7:M8"/>
  </mergeCells>
  <conditionalFormatting sqref="D7:D8 B7:B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T7:T8">
    <cfRule type="cellIs" dxfId="5" priority="80" operator="equal">
      <formula>"VYHOVUJE"</formula>
    </cfRule>
  </conditionalFormatting>
  <conditionalFormatting sqref="T7:T8">
    <cfRule type="cellIs" dxfId="4" priority="79" operator="equal">
      <formula>"NEVYHOVUJE"</formula>
    </cfRule>
  </conditionalFormatting>
  <conditionalFormatting sqref="G7:H8 R7:R8">
    <cfRule type="containsBlanks" dxfId="3" priority="73">
      <formula>LEN(TRIM(G7))=0</formula>
    </cfRule>
  </conditionalFormatting>
  <conditionalFormatting sqref="G7:H8 R7:R8">
    <cfRule type="notContainsBlanks" dxfId="2" priority="71">
      <formula>LEN(TRIM(G7))&gt;0</formula>
    </cfRule>
  </conditionalFormatting>
  <conditionalFormatting sqref="G7:H8 R7:R8">
    <cfRule type="notContainsBlanks" dxfId="1" priority="70">
      <formula>LEN(TRIM(G7))&gt;0</formula>
    </cfRule>
  </conditionalFormatting>
  <conditionalFormatting sqref="G7:H8">
    <cfRule type="notContainsBlanks" dxfId="0" priority="6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2023-02-06T11:42:37Z</cp:lastPrinted>
  <dcterms:created xsi:type="dcterms:W3CDTF">2014-03-05T12:43:32Z</dcterms:created>
  <dcterms:modified xsi:type="dcterms:W3CDTF">2023-03-06T08:30:53Z</dcterms:modified>
</cp:coreProperties>
</file>